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dibapm\Desktop\"/>
    </mc:Choice>
  </mc:AlternateContent>
  <xr:revisionPtr revIDLastSave="0" documentId="8_{7B747009-7622-41B1-B2CD-9E7C9C7CD7D4}" xr6:coauthVersionLast="47" xr6:coauthVersionMax="47" xr10:uidLastSave="{00000000-0000-0000-0000-000000000000}"/>
  <bookViews>
    <workbookView xWindow="-110" yWindow="-110" windowWidth="19420" windowHeight="10300" xr2:uid="{05BDAF0E-8C18-4CCE-8A0F-705CED519E45}"/>
  </bookViews>
  <sheets>
    <sheet name="Sheet1 (2)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5" l="1"/>
  <c r="I49" i="5"/>
  <c r="L48" i="5"/>
  <c r="I48" i="5"/>
  <c r="L47" i="5"/>
  <c r="I47" i="5"/>
  <c r="I46" i="5"/>
  <c r="J46" i="5" s="1"/>
  <c r="L46" i="5" s="1"/>
  <c r="I45" i="5"/>
  <c r="J45" i="5" s="1"/>
  <c r="L45" i="5" s="1"/>
  <c r="I44" i="5"/>
  <c r="J44" i="5" s="1"/>
  <c r="L44" i="5" s="1"/>
  <c r="I43" i="5"/>
  <c r="J43" i="5" s="1"/>
  <c r="L43" i="5" s="1"/>
  <c r="I42" i="5"/>
  <c r="J42" i="5" s="1"/>
  <c r="L42" i="5" s="1"/>
  <c r="I41" i="5"/>
  <c r="J41" i="5" s="1"/>
  <c r="L41" i="5" s="1"/>
  <c r="I40" i="5"/>
  <c r="J40" i="5" s="1"/>
  <c r="L40" i="5" s="1"/>
  <c r="I39" i="5"/>
  <c r="J39" i="5" s="1"/>
  <c r="L39" i="5" s="1"/>
  <c r="I38" i="5"/>
  <c r="J38" i="5" s="1"/>
  <c r="L38" i="5" s="1"/>
  <c r="I37" i="5"/>
  <c r="J37" i="5" s="1"/>
  <c r="L37" i="5" s="1"/>
  <c r="I36" i="5"/>
  <c r="J36" i="5" s="1"/>
  <c r="L36" i="5" s="1"/>
  <c r="I35" i="5"/>
  <c r="J35" i="5" s="1"/>
  <c r="L35" i="5" s="1"/>
  <c r="I34" i="5"/>
  <c r="J34" i="5" s="1"/>
  <c r="L34" i="5" s="1"/>
  <c r="I33" i="5"/>
  <c r="J33" i="5" s="1"/>
  <c r="L33" i="5" s="1"/>
  <c r="I32" i="5"/>
  <c r="J32" i="5" s="1"/>
  <c r="L32" i="5" s="1"/>
  <c r="I31" i="5"/>
  <c r="J31" i="5" s="1"/>
  <c r="L31" i="5" s="1"/>
  <c r="L28" i="5"/>
  <c r="L27" i="5"/>
  <c r="I26" i="5"/>
  <c r="L26" i="5" s="1"/>
  <c r="I25" i="5"/>
  <c r="L25" i="5" s="1"/>
  <c r="I24" i="5"/>
  <c r="L24" i="5" s="1"/>
  <c r="I23" i="5"/>
  <c r="L23" i="5" s="1"/>
  <c r="I22" i="5"/>
  <c r="L22" i="5" s="1"/>
  <c r="I21" i="5"/>
  <c r="L21" i="5" s="1"/>
  <c r="I20" i="5"/>
  <c r="L20" i="5" s="1"/>
  <c r="I19" i="5"/>
  <c r="L19" i="5" s="1"/>
  <c r="I18" i="5"/>
  <c r="L18" i="5" s="1"/>
  <c r="I17" i="5"/>
  <c r="L17" i="5" s="1"/>
  <c r="I16" i="5"/>
  <c r="L16" i="5" s="1"/>
  <c r="I15" i="5"/>
  <c r="L15" i="5" s="1"/>
  <c r="I14" i="5"/>
  <c r="L14" i="5" s="1"/>
  <c r="I13" i="5"/>
  <c r="L13" i="5" s="1"/>
  <c r="I12" i="5"/>
  <c r="L12" i="5" s="1"/>
  <c r="L50" i="5" l="1"/>
  <c r="L30" i="5"/>
  <c r="L51" i="5" s="1"/>
  <c r="L52" i="5" l="1"/>
  <c r="L53" i="5" s="1"/>
</calcChain>
</file>

<file path=xl/sharedStrings.xml><?xml version="1.0" encoding="utf-8"?>
<sst xmlns="http://schemas.openxmlformats.org/spreadsheetml/2006/main" count="124" uniqueCount="74">
  <si>
    <t>Item</t>
  </si>
  <si>
    <t>Description</t>
  </si>
  <si>
    <t>Unit</t>
  </si>
  <si>
    <t>Rate</t>
  </si>
  <si>
    <t>Amount</t>
  </si>
  <si>
    <t>Hrs</t>
  </si>
  <si>
    <t>D8 Dozer</t>
  </si>
  <si>
    <t>140 H Grader or similar</t>
  </si>
  <si>
    <t>966 FEL or similar</t>
  </si>
  <si>
    <t>30 T Excavator</t>
  </si>
  <si>
    <t>4 x 4 TLB</t>
  </si>
  <si>
    <t>D6 Dozer</t>
  </si>
  <si>
    <t>10m3 Tipper</t>
  </si>
  <si>
    <t>19T Padfoot roller</t>
  </si>
  <si>
    <t>10000L Diesel bowser</t>
  </si>
  <si>
    <t>Recycler</t>
  </si>
  <si>
    <t>Screening plant</t>
  </si>
  <si>
    <t>Jaw crusher machine</t>
  </si>
  <si>
    <t>18000L Watercart for dust suppression</t>
  </si>
  <si>
    <t>15 to 25m3 Tipper</t>
  </si>
  <si>
    <t>Quantity Kusile</t>
  </si>
  <si>
    <t>Total Quantity</t>
  </si>
  <si>
    <t>Quantity Medupi Phase 1</t>
  </si>
  <si>
    <t>Quantity Medupi Phase 2</t>
  </si>
  <si>
    <t>Notes:</t>
  </si>
  <si>
    <t>Plant to comply to all construction SHEQ regulations</t>
  </si>
  <si>
    <t>The working shift will be a minimum of 9 hours</t>
  </si>
  <si>
    <t>Trip</t>
  </si>
  <si>
    <t>Total (Excl VAT)</t>
  </si>
  <si>
    <t>VAT @ 15%</t>
  </si>
  <si>
    <t>Grand Total</t>
  </si>
  <si>
    <t>Rental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</si>
  <si>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</si>
  <si>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</si>
  <si>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</si>
  <si>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</si>
  <si>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</si>
  <si>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</si>
  <si>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</si>
  <si>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</si>
  <si>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</si>
  <si>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</si>
  <si>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</si>
  <si>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</si>
  <si>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</si>
  <si>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</si>
  <si>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</si>
  <si>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</si>
  <si>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</si>
  <si>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</si>
  <si>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</si>
  <si>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</si>
  <si>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</si>
  <si>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19T Smooth drum roller</t>
  </si>
  <si>
    <t xml:space="preserve">Competent operators </t>
  </si>
  <si>
    <t>Establishment/Disestablishment</t>
  </si>
  <si>
    <t>All rates to be dry and inclusive of GET, operators, medical, PPE, accommodation, Induction, etc.</t>
  </si>
  <si>
    <t xml:space="preserve">Power Lines </t>
  </si>
  <si>
    <t>Substations</t>
  </si>
  <si>
    <t>Mobile Crane 90ton</t>
  </si>
  <si>
    <t>Drill Rig</t>
  </si>
  <si>
    <t>2.16</t>
  </si>
  <si>
    <t>2.17</t>
  </si>
  <si>
    <t>2.18</t>
  </si>
  <si>
    <t>Bobcat- bucket/broom/forks</t>
  </si>
  <si>
    <t xml:space="preserve">Concrete Pump Truck </t>
  </si>
  <si>
    <t>2.19</t>
  </si>
  <si>
    <t>Concrete Pump Truck</t>
  </si>
  <si>
    <t>1.16</t>
  </si>
  <si>
    <t>1.17</t>
  </si>
  <si>
    <t xml:space="preserve">Bobcat </t>
  </si>
  <si>
    <t xml:space="preserve">Hours </t>
  </si>
  <si>
    <t xml:space="preserve">Hiring of yellow plant to construction Services Various Sites </t>
  </si>
  <si>
    <t xml:space="preserve">All plant to be delivered to various site per SOW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</si>
</sst>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44" fontId="1" fillId="0" borderId="0" xfId="1" applyFont="1"/>
    <xf numFmtId="44" fontId="0" fillId="0" borderId="0" xfId="1" applyFont="1"/>
    <xf numFmtId="0" fontId="1" fillId="0" borderId="0" xfId="0" applyFont="1" applyAlignment="1">
      <alignment wrapText="1"/>
    </xf>
    <xf numFmtId="44" fontId="1" fillId="0" borderId="2" xfId="1" applyFont="1" applyBorder="1"/>
    <xf numFmtId="44" fontId="1" fillId="0" borderId="1" xfId="1" applyFont="1" applyBorder="1"/>
    <xf numFmtId="44" fontId="0" fillId="0" borderId="1" xfId="1" applyFont="1" applyBorder="1"/>
    <xf numFmtId="49" fontId="0" fillId="0" borderId="1" xfId="0" applyNumberForma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wrapText="1"/>
    </xf>
    <xf numFmtId="0" fontId="0" fillId="2" borderId="1" xfId="0" applyFill="1" applyBorder="1"/>
    <xf numFmtId="0" fontId="0" fillId="2" borderId="3" xfId="0" applyFill="1" applyBorder="1"/>
    <xf numFmtId="0" fontId="1" fillId="2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8FBE5-88F9-4374-BBE3-E9500CD7F9E0}">
  <dimension ref="A1:M54"/>
  <sheetViews>
    <sheetView tabSelected="1" topLeftCell="A29" zoomScale="75" zoomScaleNormal="75" workbookViewId="0">
      <selection activeCell="Q10" sqref="Q10"/>
    </sheetView>
  </sheetViews>
  <sheetFormatPr defaultRowHeight="14.5" x14ac:dyDescent="0.35"/>
  <cols>
    <col min="1" max="1" width="20.7265625" customWidth="1"/>
    <col min="2" max="2" width="29.36328125" customWidth="1"/>
    <col min="3" max="3" width="12.6328125" customWidth="1"/>
    <col min="4" max="4" width="12.90625" customWidth="1"/>
    <col min="5" max="5" width="16.6328125" customWidth="1"/>
    <col min="6" max="6" width="15.1796875" customWidth="1"/>
    <col min="7" max="7" width="14.1796875" customWidth="1"/>
    <col min="8" max="8" width="15.36328125" customWidth="1"/>
    <col min="9" max="9" width="16.453125" customWidth="1"/>
    <col min="10" max="10" width="9.453125" hidden="1" customWidth="1"/>
    <col min="11" max="11" width="13.7265625" style="5" hidden="1" customWidth="1"/>
    <col min="12" max="12" width="17.36328125" style="5" hidden="1" customWidth="1"/>
    <col min="13" max="13" width="10.6328125" customWidth="1"/>
  </cols>
  <sheetData>
    <row r="1" spans="1:13" ht="18.5" x14ac:dyDescent="0.45">
      <c r="B1" s="11" t="s">
        <v>72</v>
      </c>
    </row>
    <row r="3" spans="1:13" s="2" customFormat="1" x14ac:dyDescent="0.35">
      <c r="B3" s="2" t="s">
        <v>24</v>
      </c>
      <c r="K3" s="4"/>
      <c r="L3" s="4"/>
    </row>
    <row r="4" spans="1:13" s="2" customFormat="1" ht="29" x14ac:dyDescent="0.35">
      <c r="B4" s="6" t="s">
        <v>73</v>
      </c>
      <c r="K4" s="4"/>
      <c r="L4" s="4"/>
    </row>
    <row r="5" spans="1:13" s="2" customFormat="1" ht="58" x14ac:dyDescent="0.35">
      <c r="B5" s="6" t="s">
        <v>56</v>
      </c>
      <c r="K5" s="4"/>
      <c r="L5" s="4"/>
    </row>
    <row r="6" spans="1:13" s="2" customFormat="1" x14ac:dyDescent="0.35">
      <c r="B6" s="6" t="s">
        <v>54</v>
      </c>
      <c r="K6" s="4"/>
      <c r="L6" s="4"/>
    </row>
    <row r="7" spans="1:13" s="2" customFormat="1" ht="29" x14ac:dyDescent="0.35">
      <c r="B7" s="6" t="s">
        <v>25</v>
      </c>
      <c r="K7" s="4"/>
      <c r="L7" s="4"/>
    </row>
    <row r="8" spans="1:13" s="2" customFormat="1" ht="29" x14ac:dyDescent="0.35">
      <c r="B8" s="6" t="s">
        <v>26</v>
      </c>
      <c r="K8" s="4"/>
      <c r="L8" s="4"/>
    </row>
    <row r="9" spans="1:13" s="2" customFormat="1" x14ac:dyDescent="0.35">
      <c r="K9" s="4"/>
      <c r="L9" s="4"/>
    </row>
    <row r="10" spans="1:13" ht="30" customHeight="1" x14ac:dyDescent="0.35">
      <c r="A10" s="3" t="s">
        <v>0</v>
      </c>
      <c r="B10" s="3" t="s">
        <v>1</v>
      </c>
      <c r="C10" s="3" t="s">
        <v>2</v>
      </c>
      <c r="D10" s="12" t="s">
        <v>20</v>
      </c>
      <c r="E10" s="12" t="s">
        <v>22</v>
      </c>
      <c r="F10" s="12" t="s">
        <v>23</v>
      </c>
      <c r="G10" s="12" t="s">
        <v>57</v>
      </c>
      <c r="H10" s="3" t="s">
        <v>58</v>
      </c>
      <c r="I10" s="3" t="s">
        <v>21</v>
      </c>
      <c r="J10" s="3"/>
      <c r="K10" s="8" t="s">
        <v>3</v>
      </c>
      <c r="L10" s="8" t="s">
        <v>4</v>
      </c>
      <c r="M10" s="2"/>
    </row>
    <row r="11" spans="1:13" x14ac:dyDescent="0.35">
      <c r="A11" s="3"/>
      <c r="B11" s="3" t="s">
        <v>55</v>
      </c>
      <c r="C11" s="3"/>
      <c r="D11" s="3"/>
      <c r="E11" s="3"/>
      <c r="F11" s="3"/>
      <c r="G11" s="3"/>
      <c r="H11" s="3"/>
      <c r="I11" s="3"/>
      <c r="J11" s="3"/>
      <c r="K11" s="8"/>
      <c r="L11" s="8"/>
      <c r="M11" s="2"/>
    </row>
    <row r="12" spans="1:13" x14ac:dyDescent="0.35">
      <c r="A12" s="10">
        <v>1.1000000000000001</v>
      </c>
      <c r="B12" s="1" t="s">
        <v>7</v>
      </c>
      <c r="C12" s="1" t="s">
        <v>27</v>
      </c>
      <c r="D12" s="1">
        <v>4</v>
      </c>
      <c r="E12" s="1">
        <v>5</v>
      </c>
      <c r="F12" s="1">
        <v>14</v>
      </c>
      <c r="G12" s="13">
        <v>1</v>
      </c>
      <c r="H12" s="13"/>
      <c r="I12" s="1">
        <f>SUM(D12:H12)*2</f>
        <v>48</v>
      </c>
      <c r="J12" s="1"/>
      <c r="K12" s="9">
        <v>7528</v>
      </c>
      <c r="L12" s="9">
        <f>ROUND(I12*K12,2)</f>
        <v>361344</v>
      </c>
    </row>
    <row r="13" spans="1:13" x14ac:dyDescent="0.35">
      <c r="A13" s="10">
        <v>1.2000000000000002</v>
      </c>
      <c r="B13" s="1" t="s">
        <v>8</v>
      </c>
      <c r="C13" s="1" t="s">
        <v>27</v>
      </c>
      <c r="D13" s="1">
        <v>1</v>
      </c>
      <c r="E13" s="1">
        <v>4</v>
      </c>
      <c r="F13" s="1">
        <v>2</v>
      </c>
      <c r="G13" s="13">
        <v>2</v>
      </c>
      <c r="H13" s="13"/>
      <c r="I13" s="1">
        <f t="shared" ref="I13:I26" si="0">SUM(D13:H13)*2</f>
        <v>18</v>
      </c>
      <c r="J13" s="1"/>
      <c r="K13" s="9">
        <v>7676</v>
      </c>
      <c r="L13" s="9">
        <f t="shared" ref="L13:L25" si="1">ROUND(I13*K13,2)</f>
        <v>138168</v>
      </c>
    </row>
    <row r="14" spans="1:13" x14ac:dyDescent="0.35">
      <c r="A14" s="10">
        <v>1.3000000000000003</v>
      </c>
      <c r="B14" s="1" t="s">
        <v>9</v>
      </c>
      <c r="C14" s="1" t="s">
        <v>27</v>
      </c>
      <c r="D14" s="1">
        <v>1</v>
      </c>
      <c r="E14" s="1">
        <v>3</v>
      </c>
      <c r="F14" s="1">
        <v>12</v>
      </c>
      <c r="G14" s="13">
        <v>8</v>
      </c>
      <c r="H14" s="13">
        <v>2</v>
      </c>
      <c r="I14" s="1">
        <f t="shared" si="0"/>
        <v>52</v>
      </c>
      <c r="J14" s="1"/>
      <c r="K14" s="9">
        <v>8630</v>
      </c>
      <c r="L14" s="9">
        <f t="shared" si="1"/>
        <v>448760</v>
      </c>
    </row>
    <row r="15" spans="1:13" x14ac:dyDescent="0.35">
      <c r="A15" s="10">
        <v>1.4000000000000004</v>
      </c>
      <c r="B15" s="1" t="s">
        <v>10</v>
      </c>
      <c r="C15" s="1" t="s">
        <v>27</v>
      </c>
      <c r="D15" s="1">
        <v>1</v>
      </c>
      <c r="E15" s="1">
        <v>1</v>
      </c>
      <c r="F15" s="1">
        <v>5</v>
      </c>
      <c r="G15" s="13">
        <v>7</v>
      </c>
      <c r="H15" s="13">
        <v>4</v>
      </c>
      <c r="I15" s="1">
        <f t="shared" si="0"/>
        <v>36</v>
      </c>
      <c r="J15" s="1"/>
      <c r="K15" s="9">
        <v>7528</v>
      </c>
      <c r="L15" s="9">
        <f t="shared" si="1"/>
        <v>271008</v>
      </c>
    </row>
    <row r="16" spans="1:13" x14ac:dyDescent="0.35">
      <c r="A16" s="10">
        <v>1.5000000000000004</v>
      </c>
      <c r="B16" s="1" t="s">
        <v>6</v>
      </c>
      <c r="C16" s="1" t="s">
        <v>27</v>
      </c>
      <c r="D16" s="1">
        <v>0</v>
      </c>
      <c r="E16" s="1">
        <v>1</v>
      </c>
      <c r="F16" s="1">
        <v>2</v>
      </c>
      <c r="G16" s="13">
        <v>4</v>
      </c>
      <c r="H16" s="13"/>
      <c r="I16" s="1">
        <f t="shared" si="0"/>
        <v>14</v>
      </c>
      <c r="J16" s="1"/>
      <c r="K16" s="9">
        <v>13625</v>
      </c>
      <c r="L16" s="9">
        <f t="shared" si="1"/>
        <v>190750</v>
      </c>
    </row>
    <row r="17" spans="1:13" x14ac:dyDescent="0.35">
      <c r="A17" s="10">
        <v>1.6000000000000005</v>
      </c>
      <c r="B17" s="1" t="s">
        <v>11</v>
      </c>
      <c r="C17" s="1" t="s">
        <v>27</v>
      </c>
      <c r="D17" s="1">
        <v>1</v>
      </c>
      <c r="E17" s="1">
        <v>4</v>
      </c>
      <c r="F17" s="1">
        <v>4</v>
      </c>
      <c r="G17" s="13">
        <v>2</v>
      </c>
      <c r="H17" s="13"/>
      <c r="I17" s="1">
        <f t="shared" si="0"/>
        <v>22</v>
      </c>
      <c r="J17" s="1"/>
      <c r="K17" s="9">
        <v>13625</v>
      </c>
      <c r="L17" s="9">
        <f t="shared" si="1"/>
        <v>299750</v>
      </c>
    </row>
    <row r="18" spans="1:13" x14ac:dyDescent="0.35">
      <c r="A18" s="10">
        <v>1.7000000000000006</v>
      </c>
      <c r="B18" s="1" t="s">
        <v>53</v>
      </c>
      <c r="C18" s="1" t="s">
        <v>27</v>
      </c>
      <c r="D18" s="1">
        <v>2</v>
      </c>
      <c r="E18" s="1">
        <v>3</v>
      </c>
      <c r="F18" s="1">
        <v>6</v>
      </c>
      <c r="G18" s="13">
        <v>2</v>
      </c>
      <c r="H18" s="13"/>
      <c r="I18" s="1">
        <f t="shared" si="0"/>
        <v>26</v>
      </c>
      <c r="J18" s="1"/>
      <c r="K18" s="9">
        <v>6122</v>
      </c>
      <c r="L18" s="9">
        <f t="shared" si="1"/>
        <v>159172</v>
      </c>
    </row>
    <row r="19" spans="1:13" x14ac:dyDescent="0.35">
      <c r="A19" s="10">
        <v>1.8000000000000007</v>
      </c>
      <c r="B19" s="1" t="s">
        <v>13</v>
      </c>
      <c r="C19" s="1" t="s">
        <v>27</v>
      </c>
      <c r="D19" s="1">
        <v>2</v>
      </c>
      <c r="E19" s="1">
        <v>4</v>
      </c>
      <c r="F19" s="1">
        <v>6</v>
      </c>
      <c r="G19" s="14">
        <v>2</v>
      </c>
      <c r="H19" s="13"/>
      <c r="I19" s="1">
        <f t="shared" si="0"/>
        <v>28</v>
      </c>
      <c r="J19" s="1"/>
      <c r="K19" s="9">
        <v>5922</v>
      </c>
      <c r="L19" s="9">
        <f t="shared" si="1"/>
        <v>165816</v>
      </c>
    </row>
    <row r="20" spans="1:13" x14ac:dyDescent="0.35">
      <c r="A20" s="10">
        <v>1.9000000000000008</v>
      </c>
      <c r="B20" s="1" t="s">
        <v>12</v>
      </c>
      <c r="C20" s="1" t="s">
        <v>27</v>
      </c>
      <c r="D20" s="1">
        <v>5</v>
      </c>
      <c r="E20" s="1">
        <v>4</v>
      </c>
      <c r="F20" s="1">
        <v>78</v>
      </c>
      <c r="G20" s="13">
        <v>4</v>
      </c>
      <c r="H20" s="13">
        <v>2</v>
      </c>
      <c r="I20" s="1">
        <f t="shared" si="0"/>
        <v>186</v>
      </c>
      <c r="J20" s="1"/>
      <c r="K20" s="9">
        <v>6524</v>
      </c>
      <c r="L20" s="9">
        <f t="shared" si="1"/>
        <v>1213464</v>
      </c>
    </row>
    <row r="21" spans="1:13" x14ac:dyDescent="0.35">
      <c r="A21" s="10" t="s">
        <v>32</v>
      </c>
      <c r="B21" s="1" t="s">
        <v>19</v>
      </c>
      <c r="C21" s="1" t="s">
        <v>27</v>
      </c>
      <c r="D21" s="1">
        <v>5</v>
      </c>
      <c r="E21" s="1">
        <v>0</v>
      </c>
      <c r="F21" s="1">
        <v>0</v>
      </c>
      <c r="G21" s="13"/>
      <c r="H21" s="13"/>
      <c r="I21" s="1">
        <f t="shared" si="0"/>
        <v>10</v>
      </c>
      <c r="J21" s="1"/>
      <c r="K21" s="9">
        <v>6524</v>
      </c>
      <c r="L21" s="9">
        <f t="shared" si="1"/>
        <v>65240</v>
      </c>
    </row>
    <row r="22" spans="1:13" x14ac:dyDescent="0.35">
      <c r="A22" s="10" t="s">
        <v>33</v>
      </c>
      <c r="B22" s="1" t="s">
        <v>18</v>
      </c>
      <c r="C22" s="1" t="s">
        <v>27</v>
      </c>
      <c r="D22" s="1">
        <v>5</v>
      </c>
      <c r="E22" s="1">
        <v>5</v>
      </c>
      <c r="F22" s="1">
        <v>20</v>
      </c>
      <c r="G22" s="13">
        <v>4</v>
      </c>
      <c r="H22" s="13">
        <v>4</v>
      </c>
      <c r="I22" s="1">
        <f t="shared" si="0"/>
        <v>76</v>
      </c>
      <c r="J22" s="1"/>
      <c r="K22" s="9">
        <v>8028</v>
      </c>
      <c r="L22" s="9">
        <f t="shared" si="1"/>
        <v>610128</v>
      </c>
    </row>
    <row r="23" spans="1:13" x14ac:dyDescent="0.35">
      <c r="A23" s="10" t="s">
        <v>34</v>
      </c>
      <c r="B23" s="1" t="s">
        <v>14</v>
      </c>
      <c r="C23" s="1" t="s">
        <v>27</v>
      </c>
      <c r="D23" s="1">
        <v>1</v>
      </c>
      <c r="E23" s="1">
        <v>0</v>
      </c>
      <c r="F23" s="1">
        <v>1</v>
      </c>
      <c r="G23" s="13">
        <v>2</v>
      </c>
      <c r="H23" s="13">
        <v>2</v>
      </c>
      <c r="I23" s="1">
        <f t="shared" si="0"/>
        <v>12</v>
      </c>
      <c r="J23" s="1"/>
      <c r="K23" s="9">
        <v>2510</v>
      </c>
      <c r="L23" s="9">
        <f t="shared" si="1"/>
        <v>30120</v>
      </c>
    </row>
    <row r="24" spans="1:13" x14ac:dyDescent="0.35">
      <c r="A24" s="10" t="s">
        <v>35</v>
      </c>
      <c r="B24" s="1" t="s">
        <v>15</v>
      </c>
      <c r="C24" s="1" t="s">
        <v>27</v>
      </c>
      <c r="D24" s="1">
        <v>2</v>
      </c>
      <c r="E24" s="1">
        <v>1</v>
      </c>
      <c r="F24" s="1">
        <v>2</v>
      </c>
      <c r="G24" s="13"/>
      <c r="H24" s="13"/>
      <c r="I24" s="1">
        <f t="shared" si="0"/>
        <v>10</v>
      </c>
      <c r="J24" s="1"/>
      <c r="K24" s="9">
        <v>19869</v>
      </c>
      <c r="L24" s="9">
        <f t="shared" si="1"/>
        <v>198690</v>
      </c>
    </row>
    <row r="25" spans="1:13" x14ac:dyDescent="0.35">
      <c r="A25" s="10" t="s">
        <v>36</v>
      </c>
      <c r="B25" s="1" t="s">
        <v>16</v>
      </c>
      <c r="C25" s="1" t="s">
        <v>27</v>
      </c>
      <c r="D25" s="1">
        <v>0</v>
      </c>
      <c r="E25" s="1">
        <v>0</v>
      </c>
      <c r="F25" s="1">
        <v>1</v>
      </c>
      <c r="G25" s="13"/>
      <c r="H25" s="13"/>
      <c r="I25" s="1">
        <f t="shared" si="0"/>
        <v>2</v>
      </c>
      <c r="J25" s="1"/>
      <c r="K25" s="9">
        <v>19970</v>
      </c>
      <c r="L25" s="9">
        <f t="shared" si="1"/>
        <v>39940</v>
      </c>
    </row>
    <row r="26" spans="1:13" x14ac:dyDescent="0.35">
      <c r="A26" s="10" t="s">
        <v>37</v>
      </c>
      <c r="B26" s="1" t="s">
        <v>17</v>
      </c>
      <c r="C26" s="1" t="s">
        <v>27</v>
      </c>
      <c r="D26" s="1">
        <v>0</v>
      </c>
      <c r="E26" s="1">
        <v>0</v>
      </c>
      <c r="F26" s="1">
        <v>1</v>
      </c>
      <c r="G26" s="13"/>
      <c r="H26" s="13"/>
      <c r="I26" s="1">
        <f t="shared" si="0"/>
        <v>2</v>
      </c>
      <c r="J26" s="1"/>
      <c r="K26" s="9">
        <v>19970</v>
      </c>
      <c r="L26" s="9">
        <f>ROUND(I26*K26,2)</f>
        <v>39940</v>
      </c>
    </row>
    <row r="27" spans="1:13" x14ac:dyDescent="0.35">
      <c r="A27" s="10" t="s">
        <v>68</v>
      </c>
      <c r="B27" s="1" t="s">
        <v>65</v>
      </c>
      <c r="C27" s="1" t="s">
        <v>27</v>
      </c>
      <c r="D27" s="1">
        <v>1</v>
      </c>
      <c r="E27" s="1">
        <v>1</v>
      </c>
      <c r="F27" s="1">
        <v>1</v>
      </c>
      <c r="G27" s="13">
        <v>1</v>
      </c>
      <c r="H27" s="13">
        <v>1</v>
      </c>
      <c r="I27" s="1">
        <v>5</v>
      </c>
      <c r="J27" s="1"/>
      <c r="K27" s="9">
        <v>5910</v>
      </c>
      <c r="L27" s="9">
        <f>ROUND(I27*K27,2)</f>
        <v>29550</v>
      </c>
    </row>
    <row r="28" spans="1:13" x14ac:dyDescent="0.35">
      <c r="A28" s="10" t="s">
        <v>69</v>
      </c>
      <c r="B28" s="1" t="s">
        <v>70</v>
      </c>
      <c r="C28" s="1" t="s">
        <v>27</v>
      </c>
      <c r="D28" s="1">
        <v>1</v>
      </c>
      <c r="E28" s="1">
        <v>1</v>
      </c>
      <c r="F28" s="1">
        <v>1</v>
      </c>
      <c r="G28" s="13">
        <v>1</v>
      </c>
      <c r="H28" s="13">
        <v>6</v>
      </c>
      <c r="I28" s="1">
        <v>10</v>
      </c>
      <c r="J28" s="1"/>
      <c r="K28" s="9">
        <v>2891</v>
      </c>
      <c r="L28" s="9">
        <f>ROUND(I28*K28,2)</f>
        <v>28910</v>
      </c>
    </row>
    <row r="29" spans="1:13" x14ac:dyDescent="0.35">
      <c r="A29" s="10"/>
      <c r="B29" s="1"/>
      <c r="C29" s="1"/>
      <c r="D29" s="1"/>
      <c r="E29" s="1"/>
      <c r="F29" s="1"/>
      <c r="G29" s="13"/>
      <c r="H29" s="13"/>
      <c r="I29" s="1"/>
      <c r="J29" s="1"/>
      <c r="K29" s="9"/>
      <c r="L29" s="9"/>
    </row>
    <row r="30" spans="1:13" x14ac:dyDescent="0.35">
      <c r="A30" s="3"/>
      <c r="B30" s="3" t="s">
        <v>31</v>
      </c>
      <c r="C30" s="3"/>
      <c r="D30" s="3"/>
      <c r="E30" s="3"/>
      <c r="F30" s="3"/>
      <c r="G30" s="15"/>
      <c r="H30" s="15"/>
      <c r="I30" s="3"/>
      <c r="J30" s="3" t="s">
        <v>71</v>
      </c>
      <c r="K30" s="8" t="s">
        <v>3</v>
      </c>
      <c r="L30" s="8">
        <f>SUM(L12:L28)</f>
        <v>4290750</v>
      </c>
      <c r="M30" s="2"/>
    </row>
    <row r="31" spans="1:13" x14ac:dyDescent="0.35">
      <c r="A31" s="10" t="s">
        <v>38</v>
      </c>
      <c r="B31" s="1" t="s">
        <v>7</v>
      </c>
      <c r="C31" s="1" t="s">
        <v>5</v>
      </c>
      <c r="D31" s="1">
        <v>4</v>
      </c>
      <c r="E31" s="1">
        <v>4</v>
      </c>
      <c r="F31" s="1">
        <v>12</v>
      </c>
      <c r="G31" s="1">
        <v>1</v>
      </c>
      <c r="H31" s="1">
        <v>0</v>
      </c>
      <c r="I31" s="1">
        <f>SUM(D31:H31)</f>
        <v>21</v>
      </c>
      <c r="J31" s="1">
        <f>192*I31*12</f>
        <v>48384</v>
      </c>
      <c r="K31" s="9">
        <v>704</v>
      </c>
      <c r="L31" s="9">
        <f>ROUND(J31*K31,2)</f>
        <v>34062336</v>
      </c>
    </row>
    <row r="32" spans="1:13" x14ac:dyDescent="0.35">
      <c r="A32" s="10" t="s">
        <v>39</v>
      </c>
      <c r="B32" s="1" t="s">
        <v>8</v>
      </c>
      <c r="C32" s="1" t="s">
        <v>5</v>
      </c>
      <c r="D32" s="1">
        <v>1</v>
      </c>
      <c r="E32" s="1">
        <v>4</v>
      </c>
      <c r="F32" s="1">
        <v>2</v>
      </c>
      <c r="G32" s="1">
        <v>2</v>
      </c>
      <c r="H32" s="1">
        <v>0</v>
      </c>
      <c r="I32" s="1">
        <f t="shared" ref="I32:I49" si="2">SUM(D32:H32)</f>
        <v>9</v>
      </c>
      <c r="J32" s="1">
        <f t="shared" ref="J32:J44" si="3">192*I32*12</f>
        <v>20736</v>
      </c>
      <c r="K32" s="9">
        <v>710</v>
      </c>
      <c r="L32" s="9">
        <f t="shared" ref="L32:L47" si="4">ROUND(J32*K32,2)</f>
        <v>14722560</v>
      </c>
    </row>
    <row r="33" spans="1:12" x14ac:dyDescent="0.35">
      <c r="A33" s="10" t="s">
        <v>40</v>
      </c>
      <c r="B33" s="1" t="s">
        <v>9</v>
      </c>
      <c r="C33" s="1" t="s">
        <v>5</v>
      </c>
      <c r="D33" s="1">
        <v>1</v>
      </c>
      <c r="E33" s="1">
        <v>3</v>
      </c>
      <c r="F33" s="1">
        <v>8</v>
      </c>
      <c r="G33" s="1">
        <v>6</v>
      </c>
      <c r="H33" s="1">
        <v>8</v>
      </c>
      <c r="I33" s="1">
        <f t="shared" si="2"/>
        <v>26</v>
      </c>
      <c r="J33" s="1">
        <f t="shared" si="3"/>
        <v>59904</v>
      </c>
      <c r="K33" s="9">
        <v>580</v>
      </c>
      <c r="L33" s="9">
        <f t="shared" si="4"/>
        <v>34744320</v>
      </c>
    </row>
    <row r="34" spans="1:12" x14ac:dyDescent="0.35">
      <c r="A34" s="10" t="s">
        <v>41</v>
      </c>
      <c r="B34" s="1" t="s">
        <v>10</v>
      </c>
      <c r="C34" s="1" t="s">
        <v>5</v>
      </c>
      <c r="D34" s="1">
        <v>1</v>
      </c>
      <c r="E34" s="1">
        <v>1</v>
      </c>
      <c r="F34" s="1">
        <v>5</v>
      </c>
      <c r="G34" s="1">
        <v>7</v>
      </c>
      <c r="H34" s="1">
        <v>4</v>
      </c>
      <c r="I34" s="1">
        <f t="shared" si="2"/>
        <v>18</v>
      </c>
      <c r="J34" s="1">
        <f t="shared" si="3"/>
        <v>41472</v>
      </c>
      <c r="K34" s="9">
        <v>254</v>
      </c>
      <c r="L34" s="9">
        <f t="shared" si="4"/>
        <v>10533888</v>
      </c>
    </row>
    <row r="35" spans="1:12" x14ac:dyDescent="0.35">
      <c r="A35" s="10" t="s">
        <v>42</v>
      </c>
      <c r="B35" s="1" t="s">
        <v>6</v>
      </c>
      <c r="C35" s="1" t="s">
        <v>5</v>
      </c>
      <c r="D35" s="1">
        <v>0</v>
      </c>
      <c r="E35" s="1">
        <v>1</v>
      </c>
      <c r="F35" s="1">
        <v>2</v>
      </c>
      <c r="G35" s="1">
        <v>1</v>
      </c>
      <c r="H35" s="1">
        <v>0</v>
      </c>
      <c r="I35" s="1">
        <f t="shared" si="2"/>
        <v>4</v>
      </c>
      <c r="J35" s="1">
        <f t="shared" si="3"/>
        <v>9216</v>
      </c>
      <c r="K35" s="9">
        <v>856</v>
      </c>
      <c r="L35" s="9">
        <f t="shared" si="4"/>
        <v>7888896</v>
      </c>
    </row>
    <row r="36" spans="1:12" x14ac:dyDescent="0.35">
      <c r="A36" s="10" t="s">
        <v>43</v>
      </c>
      <c r="B36" s="1" t="s">
        <v>11</v>
      </c>
      <c r="C36" s="1" t="s">
        <v>5</v>
      </c>
      <c r="D36" s="1">
        <v>1</v>
      </c>
      <c r="E36" s="1">
        <v>4</v>
      </c>
      <c r="F36" s="1">
        <v>4</v>
      </c>
      <c r="G36" s="1">
        <v>2</v>
      </c>
      <c r="H36" s="1">
        <v>2</v>
      </c>
      <c r="I36" s="1">
        <f t="shared" si="2"/>
        <v>13</v>
      </c>
      <c r="J36" s="1">
        <f t="shared" si="3"/>
        <v>29952</v>
      </c>
      <c r="K36" s="9">
        <v>610</v>
      </c>
      <c r="L36" s="9">
        <f t="shared" si="4"/>
        <v>18270720</v>
      </c>
    </row>
    <row r="37" spans="1:12" x14ac:dyDescent="0.35">
      <c r="A37" s="10" t="s">
        <v>44</v>
      </c>
      <c r="B37" s="1" t="s">
        <v>53</v>
      </c>
      <c r="C37" s="1" t="s">
        <v>5</v>
      </c>
      <c r="D37" s="1">
        <v>2</v>
      </c>
      <c r="E37" s="1">
        <v>3</v>
      </c>
      <c r="F37" s="1">
        <v>6</v>
      </c>
      <c r="G37" s="1">
        <v>2</v>
      </c>
      <c r="H37" s="1">
        <v>0</v>
      </c>
      <c r="I37" s="1">
        <f t="shared" si="2"/>
        <v>13</v>
      </c>
      <c r="J37" s="1">
        <f t="shared" si="3"/>
        <v>29952</v>
      </c>
      <c r="K37" s="9">
        <v>354</v>
      </c>
      <c r="L37" s="9">
        <f t="shared" si="4"/>
        <v>10603008</v>
      </c>
    </row>
    <row r="38" spans="1:12" x14ac:dyDescent="0.35">
      <c r="A38" s="10" t="s">
        <v>45</v>
      </c>
      <c r="B38" s="1" t="s">
        <v>13</v>
      </c>
      <c r="C38" s="1" t="s">
        <v>5</v>
      </c>
      <c r="D38" s="1">
        <v>2</v>
      </c>
      <c r="E38" s="1">
        <v>4</v>
      </c>
      <c r="F38" s="1">
        <v>6</v>
      </c>
      <c r="G38" s="1">
        <v>1</v>
      </c>
      <c r="H38" s="1">
        <v>2</v>
      </c>
      <c r="I38" s="1">
        <f t="shared" si="2"/>
        <v>15</v>
      </c>
      <c r="J38" s="1">
        <f t="shared" si="3"/>
        <v>34560</v>
      </c>
      <c r="K38" s="9">
        <v>354</v>
      </c>
      <c r="L38" s="9">
        <f t="shared" si="4"/>
        <v>12234240</v>
      </c>
    </row>
    <row r="39" spans="1:12" x14ac:dyDescent="0.35">
      <c r="A39" s="10" t="s">
        <v>46</v>
      </c>
      <c r="B39" s="1" t="s">
        <v>12</v>
      </c>
      <c r="C39" s="1" t="s">
        <v>5</v>
      </c>
      <c r="D39" s="1">
        <v>5</v>
      </c>
      <c r="E39" s="1">
        <v>4</v>
      </c>
      <c r="F39" s="1">
        <v>45</v>
      </c>
      <c r="G39" s="1">
        <v>4</v>
      </c>
      <c r="H39" s="1">
        <v>0</v>
      </c>
      <c r="I39" s="1">
        <f t="shared" si="2"/>
        <v>58</v>
      </c>
      <c r="J39" s="1">
        <f t="shared" si="3"/>
        <v>133632</v>
      </c>
      <c r="K39" s="9">
        <v>302</v>
      </c>
      <c r="L39" s="9">
        <f t="shared" si="4"/>
        <v>40356864</v>
      </c>
    </row>
    <row r="40" spans="1:12" x14ac:dyDescent="0.35">
      <c r="A40" s="10" t="s">
        <v>47</v>
      </c>
      <c r="B40" s="1" t="s">
        <v>19</v>
      </c>
      <c r="C40" s="1" t="s">
        <v>5</v>
      </c>
      <c r="D40" s="1">
        <v>5</v>
      </c>
      <c r="E40" s="1">
        <v>0</v>
      </c>
      <c r="F40" s="1">
        <v>0</v>
      </c>
      <c r="G40" s="1">
        <v>0</v>
      </c>
      <c r="H40" s="1">
        <v>0</v>
      </c>
      <c r="I40" s="1">
        <f t="shared" si="2"/>
        <v>5</v>
      </c>
      <c r="J40" s="1">
        <f t="shared" si="3"/>
        <v>11520</v>
      </c>
      <c r="K40" s="9">
        <v>402</v>
      </c>
      <c r="L40" s="9">
        <f t="shared" si="4"/>
        <v>4631040</v>
      </c>
    </row>
    <row r="41" spans="1:12" x14ac:dyDescent="0.35">
      <c r="A41" s="10" t="s">
        <v>48</v>
      </c>
      <c r="B41" s="1" t="s">
        <v>18</v>
      </c>
      <c r="C41" s="1" t="s">
        <v>5</v>
      </c>
      <c r="D41" s="1">
        <v>5</v>
      </c>
      <c r="E41" s="1">
        <v>5</v>
      </c>
      <c r="F41" s="1">
        <v>12</v>
      </c>
      <c r="G41" s="1">
        <v>4</v>
      </c>
      <c r="H41" s="1">
        <v>2</v>
      </c>
      <c r="I41" s="1">
        <f t="shared" si="2"/>
        <v>28</v>
      </c>
      <c r="J41" s="1">
        <f t="shared" si="3"/>
        <v>64512</v>
      </c>
      <c r="K41" s="9">
        <v>302</v>
      </c>
      <c r="L41" s="9">
        <f t="shared" si="4"/>
        <v>19482624</v>
      </c>
    </row>
    <row r="42" spans="1:12" x14ac:dyDescent="0.35">
      <c r="A42" s="10" t="s">
        <v>49</v>
      </c>
      <c r="B42" s="1" t="s">
        <v>14</v>
      </c>
      <c r="C42" s="1" t="s">
        <v>5</v>
      </c>
      <c r="D42" s="1">
        <v>1</v>
      </c>
      <c r="E42" s="1">
        <v>0</v>
      </c>
      <c r="F42" s="1">
        <v>3</v>
      </c>
      <c r="G42" s="1">
        <v>2</v>
      </c>
      <c r="H42" s="1">
        <v>1</v>
      </c>
      <c r="I42" s="1">
        <f t="shared" si="2"/>
        <v>7</v>
      </c>
      <c r="J42" s="1">
        <f>192*I42*12</f>
        <v>16128</v>
      </c>
      <c r="K42" s="9">
        <v>354</v>
      </c>
      <c r="L42" s="9">
        <f t="shared" si="4"/>
        <v>5709312</v>
      </c>
    </row>
    <row r="43" spans="1:12" x14ac:dyDescent="0.35">
      <c r="A43" s="10" t="s">
        <v>50</v>
      </c>
      <c r="B43" s="1" t="s">
        <v>15</v>
      </c>
      <c r="C43" s="1" t="s">
        <v>5</v>
      </c>
      <c r="D43" s="1">
        <v>2</v>
      </c>
      <c r="E43" s="1">
        <v>1</v>
      </c>
      <c r="F43" s="1">
        <v>2</v>
      </c>
      <c r="G43" s="1">
        <v>0</v>
      </c>
      <c r="H43" s="1">
        <v>0</v>
      </c>
      <c r="I43" s="1">
        <f t="shared" si="2"/>
        <v>5</v>
      </c>
      <c r="J43" s="1">
        <f t="shared" si="3"/>
        <v>11520</v>
      </c>
      <c r="K43" s="9">
        <v>1205</v>
      </c>
      <c r="L43" s="9">
        <f t="shared" si="4"/>
        <v>13881600</v>
      </c>
    </row>
    <row r="44" spans="1:12" x14ac:dyDescent="0.35">
      <c r="A44" s="10" t="s">
        <v>51</v>
      </c>
      <c r="B44" s="1" t="s">
        <v>16</v>
      </c>
      <c r="C44" s="1" t="s">
        <v>5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f t="shared" si="2"/>
        <v>1</v>
      </c>
      <c r="J44" s="1">
        <f t="shared" si="3"/>
        <v>2304</v>
      </c>
      <c r="K44" s="9">
        <v>2208</v>
      </c>
      <c r="L44" s="9">
        <f t="shared" si="4"/>
        <v>5087232</v>
      </c>
    </row>
    <row r="45" spans="1:12" x14ac:dyDescent="0.35">
      <c r="A45" s="10" t="s">
        <v>52</v>
      </c>
      <c r="B45" s="1" t="s">
        <v>17</v>
      </c>
      <c r="C45" s="1" t="s">
        <v>5</v>
      </c>
      <c r="D45" s="1">
        <v>0</v>
      </c>
      <c r="E45" s="1">
        <v>0</v>
      </c>
      <c r="F45" s="1">
        <v>1</v>
      </c>
      <c r="G45" s="1">
        <v>0</v>
      </c>
      <c r="H45" s="1">
        <v>0</v>
      </c>
      <c r="I45" s="1">
        <f t="shared" si="2"/>
        <v>1</v>
      </c>
      <c r="J45" s="1">
        <f>192*I45*12</f>
        <v>2304</v>
      </c>
      <c r="K45" s="9">
        <v>3011</v>
      </c>
      <c r="L45" s="9">
        <f t="shared" si="4"/>
        <v>6937344</v>
      </c>
    </row>
    <row r="46" spans="1:12" x14ac:dyDescent="0.35">
      <c r="A46" s="10" t="s">
        <v>61</v>
      </c>
      <c r="B46" s="1" t="s">
        <v>60</v>
      </c>
      <c r="C46" s="1" t="s">
        <v>5</v>
      </c>
      <c r="D46" s="1">
        <v>0</v>
      </c>
      <c r="E46" s="1">
        <v>0</v>
      </c>
      <c r="F46" s="1">
        <v>0</v>
      </c>
      <c r="G46" s="1">
        <v>1</v>
      </c>
      <c r="H46" s="1">
        <v>1</v>
      </c>
      <c r="I46" s="1">
        <f t="shared" si="2"/>
        <v>2</v>
      </c>
      <c r="J46" s="1">
        <f>192*I46*12</f>
        <v>4608</v>
      </c>
      <c r="K46" s="9">
        <v>580</v>
      </c>
      <c r="L46" s="9">
        <f t="shared" si="4"/>
        <v>2672640</v>
      </c>
    </row>
    <row r="47" spans="1:12" x14ac:dyDescent="0.35">
      <c r="A47" s="10" t="s">
        <v>62</v>
      </c>
      <c r="B47" s="1" t="s">
        <v>59</v>
      </c>
      <c r="C47" s="1" t="s">
        <v>5</v>
      </c>
      <c r="D47" s="1">
        <v>0</v>
      </c>
      <c r="E47" s="1">
        <v>0</v>
      </c>
      <c r="F47" s="1">
        <v>0</v>
      </c>
      <c r="G47" s="13">
        <v>2</v>
      </c>
      <c r="H47" s="13">
        <v>1</v>
      </c>
      <c r="I47" s="1">
        <f t="shared" si="2"/>
        <v>3</v>
      </c>
      <c r="J47" s="1">
        <v>12800</v>
      </c>
      <c r="K47" s="9">
        <v>2881.08</v>
      </c>
      <c r="L47" s="9">
        <f t="shared" si="4"/>
        <v>36877824</v>
      </c>
    </row>
    <row r="48" spans="1:12" x14ac:dyDescent="0.35">
      <c r="A48" s="10" t="s">
        <v>63</v>
      </c>
      <c r="B48" s="1" t="s">
        <v>64</v>
      </c>
      <c r="C48" s="1" t="s">
        <v>5</v>
      </c>
      <c r="D48" s="1">
        <v>1</v>
      </c>
      <c r="E48" s="1">
        <v>1</v>
      </c>
      <c r="F48" s="1">
        <v>1</v>
      </c>
      <c r="G48" s="13">
        <v>1</v>
      </c>
      <c r="H48" s="13">
        <v>6</v>
      </c>
      <c r="I48" s="1">
        <f t="shared" si="2"/>
        <v>10</v>
      </c>
      <c r="J48" s="1">
        <v>39472</v>
      </c>
      <c r="K48" s="9">
        <v>254</v>
      </c>
      <c r="L48" s="9">
        <f>ROUND(J48*K48,2)</f>
        <v>10025888</v>
      </c>
    </row>
    <row r="49" spans="1:12" x14ac:dyDescent="0.35">
      <c r="A49" s="10" t="s">
        <v>66</v>
      </c>
      <c r="B49" s="1" t="s">
        <v>67</v>
      </c>
      <c r="C49" s="1" t="s">
        <v>5</v>
      </c>
      <c r="D49" s="1">
        <v>1</v>
      </c>
      <c r="E49" s="1">
        <v>1</v>
      </c>
      <c r="F49" s="1">
        <v>1</v>
      </c>
      <c r="G49" s="13">
        <v>1</v>
      </c>
      <c r="H49" s="13">
        <v>1</v>
      </c>
      <c r="I49" s="1">
        <f t="shared" si="2"/>
        <v>5</v>
      </c>
      <c r="J49" s="1">
        <v>8000</v>
      </c>
      <c r="K49" s="9">
        <v>580</v>
      </c>
      <c r="L49" s="9">
        <f>ROUND(J49*K49,2)</f>
        <v>4640000</v>
      </c>
    </row>
    <row r="50" spans="1:12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9"/>
      <c r="L50" s="8">
        <f>SUM(L31:L49)</f>
        <v>293362336</v>
      </c>
    </row>
    <row r="51" spans="1:12" x14ac:dyDescent="0.35">
      <c r="B51" s="2" t="s">
        <v>28</v>
      </c>
      <c r="L51" s="4">
        <f>L30+L50</f>
        <v>297653086</v>
      </c>
    </row>
    <row r="52" spans="1:12" x14ac:dyDescent="0.35">
      <c r="B52" s="2" t="s">
        <v>29</v>
      </c>
      <c r="L52" s="4">
        <f>ROUND(L51*0.15,2)</f>
        <v>44647962.899999999</v>
      </c>
    </row>
    <row r="53" spans="1:12" ht="15" thickBot="1" x14ac:dyDescent="0.4">
      <c r="B53" s="2" t="s">
        <v>30</v>
      </c>
      <c r="L53" s="7">
        <f>L51+L52</f>
        <v>342301048.89999998</v>
      </c>
    </row>
    <row r="54" spans="1:12" ht="15" thickTop="1" x14ac:dyDescent="0.35"/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Silindele Mnyani</dc:creator>
  <cp:lastModifiedBy>Patricia Modiba</cp:lastModifiedBy>
  <dcterms:created xsi:type="dcterms:W3CDTF">2024-10-14T12:09:48Z</dcterms:created>
  <dcterms:modified xsi:type="dcterms:W3CDTF">2025-10-10T12:44:51Z</dcterms:modified>
</cp:coreProperties>
</file>